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200" activeTab="1"/>
  </bookViews>
  <sheets>
    <sheet name="汇总" sheetId="1" r:id="rId1"/>
    <sheet name="明细" sheetId="2" r:id="rId2"/>
  </sheets>
  <definedNames>
    <definedName name="_xlnm._FilterDatabase" localSheetId="1" hidden="1">明细!$A$4:$N$28</definedName>
    <definedName name="_xlnm.Print_Titles" localSheetId="0">汇总!$3:4</definedName>
    <definedName name="_xlnm.Print_Area" localSheetId="1">明细!$A$1:N28</definedName>
    <definedName name="_xlnm.Print_Titles" localSheetId="1">明细!$3:4</definedName>
  </definedNames>
  <calcPr calcId="144525"/>
</workbook>
</file>

<file path=xl/sharedStrings.xml><?xml version="1.0" encoding="utf-8"?>
<sst xmlns="http://schemas.openxmlformats.org/spreadsheetml/2006/main" count="98">
  <si>
    <t>附件1</t>
  </si>
  <si>
    <t>三明市2017年度充电基础设施奖补资金拟发放计划汇总表</t>
  </si>
  <si>
    <t>序号</t>
  </si>
  <si>
    <t>项目名称</t>
  </si>
  <si>
    <t>备案文号</t>
  </si>
  <si>
    <t>建设运营
单位</t>
  </si>
  <si>
    <t>建设地点</t>
  </si>
  <si>
    <t>交流充电桩</t>
  </si>
  <si>
    <t>直流充电桩</t>
  </si>
  <si>
    <t>申请补贴资金合计（万元）</t>
  </si>
  <si>
    <t>桩数</t>
  </si>
  <si>
    <t>总功率
（kw）</t>
  </si>
  <si>
    <t>补贴标准（元/KW）</t>
  </si>
  <si>
    <t>补贴金额小计(万元)</t>
  </si>
  <si>
    <t>总功率（kw）</t>
  </si>
  <si>
    <t>合计(11家）</t>
  </si>
  <si>
    <t>福州万充新能源科技有限公司</t>
  </si>
  <si>
    <t>三明市梅列区贵溪洋公交综合停车场充电站</t>
  </si>
  <si>
    <t>闽发改备〔2018〕G02010号</t>
  </si>
  <si>
    <t>梅列区贵溪洋公交综合停车场</t>
  </si>
  <si>
    <t>三明市梅列区上河城公交首末站充电站</t>
  </si>
  <si>
    <t>闽发改备〔2018〕G02011号</t>
  </si>
  <si>
    <t>梅列区上河城公交首末站</t>
  </si>
  <si>
    <t>三明市三元区火车站公交停车场充电站项目</t>
  </si>
  <si>
    <t>闽发改备〔2017〕G01055号</t>
  </si>
  <si>
    <t>三元区工业路火车站对面公交停车场</t>
  </si>
  <si>
    <t>福州方硕特来电新能源有限公司</t>
  </si>
  <si>
    <t>三明乾龙新村充电站</t>
  </si>
  <si>
    <t>闽发改备〔2016〕G02065号</t>
  </si>
  <si>
    <t>梅列区乾龙新村160号附1幢（国安大酒店对面）</t>
  </si>
  <si>
    <t>福建三明天玺大厦充电站</t>
  </si>
  <si>
    <t>梅列区江滨新村37幢天玺大厦停车场</t>
  </si>
  <si>
    <t>福建三明文化巷充电站</t>
  </si>
  <si>
    <t>梅列区文化巷公共停车场</t>
  </si>
  <si>
    <t>三明嘉华酒店充电站</t>
  </si>
  <si>
    <t>闽发改备〔2017〕G02090号</t>
  </si>
  <si>
    <t>梅列区牡丹新村17幢嘉华酒店地下停车场</t>
  </si>
  <si>
    <t>三明吉祥福邸充电站</t>
  </si>
  <si>
    <t>梅列区乾龙新村358幢公共停车场</t>
  </si>
  <si>
    <t>福建三明永明车业充电站</t>
  </si>
  <si>
    <t>闽发改备〔2017〕G01015号</t>
  </si>
  <si>
    <t>三元区芙蓉新村1幢</t>
  </si>
  <si>
    <t>三明福建旭兴工贸充电站</t>
  </si>
  <si>
    <t>三元区荆东工业园区福建旭兴工贸有限公司</t>
  </si>
  <si>
    <t>沙县电动汽车充电基础设施一期项目</t>
  </si>
  <si>
    <t>闽发改备〔2017〕G10064号</t>
  </si>
  <si>
    <t>三明鑫耀玻璃有限公司、沙县金立酒店</t>
  </si>
  <si>
    <t>三明讯达新能源汽车城市运营有限公司</t>
  </si>
  <si>
    <t>三明市梅列区体育场东侧停车场新能源汽车充电桩建设</t>
  </si>
  <si>
    <t>闽发改备〔2017〕G02002号</t>
  </si>
  <si>
    <t>梅列区东新六路体育场东侧停车场</t>
  </si>
  <si>
    <t>2017年沙县城区充电桩建设工程</t>
  </si>
  <si>
    <t>闽发改备〔2017〕G10029号</t>
  </si>
  <si>
    <t>沙县城区</t>
  </si>
  <si>
    <t>大田建设镇公交站充电设施建设工程</t>
  </si>
  <si>
    <t>闽发改备〔2017〕G12004号</t>
  </si>
  <si>
    <t>大田县建设镇汽车站内</t>
  </si>
  <si>
    <t>三明讯达新能源汽车城市运营有限公司尤溪分公司</t>
  </si>
  <si>
    <t>尤溪县闽通公交站充电桩设施建设工程</t>
  </si>
  <si>
    <t>闽发改备〔2017〕G11075号</t>
  </si>
  <si>
    <t>闽通尤溪分公司停车场；尤溪县水东新城公交首末站；通演公交首末站</t>
  </si>
  <si>
    <t>国网福建省电力有限公司三明供电公司</t>
  </si>
  <si>
    <t>三明学院充电站建设项目</t>
  </si>
  <si>
    <t>闽发改备〔2017〕G01089号</t>
  </si>
  <si>
    <t>三明学院</t>
  </si>
  <si>
    <t>富顺光电科技股份有限公司清流分公司</t>
  </si>
  <si>
    <t>清流县电动汽车充电设施建设项目（二期）</t>
  </si>
  <si>
    <t>闽发改备〔2017〕G04111号</t>
  </si>
  <si>
    <t>清流县政府停车场、龙津镇政府停车场</t>
  </si>
  <si>
    <t>福建闽通长运股份有限公司宁化汽车站</t>
  </si>
  <si>
    <t>宁化县汽车站充电桩建设</t>
  </si>
  <si>
    <t>闽发改备〔2017〕G05375号</t>
  </si>
  <si>
    <t>宁化县汽车站内</t>
  </si>
  <si>
    <t>福建闽通长运股份有限公司建宁分公司</t>
  </si>
  <si>
    <t>闽通建宁分公司公用直流充电桩</t>
  </si>
  <si>
    <t>闽发改备〔2017〕G06106号</t>
  </si>
  <si>
    <t>建宁县黄舟坊东路22号</t>
  </si>
  <si>
    <t>厦门金龙特来电新能源有限公司</t>
  </si>
  <si>
    <t>泰宁县充电基础设施二期建设项目</t>
  </si>
  <si>
    <t>闽发改备〔2017〕G07040号</t>
  </si>
  <si>
    <t>泰宁县南禅寺停车场、状元街15号停车场、动车站停车场</t>
  </si>
  <si>
    <t>国网福建将乐县供电公司</t>
  </si>
  <si>
    <t>国网福建将乐供电公司公交车充电站新建</t>
  </si>
  <si>
    <t>闽发改备〔2017〕G090011号</t>
  </si>
  <si>
    <t>将乐县玉华洞景区停车场</t>
  </si>
  <si>
    <t>国网福建将乐供电公司专用充电桩新建</t>
  </si>
  <si>
    <t>闽发改备〔2017〕G090012号</t>
  </si>
  <si>
    <t>将乐县政务中心停车场</t>
  </si>
  <si>
    <t>国网福建尤溪县供电有限公司</t>
  </si>
  <si>
    <t>国网福建尤溪供电公司公交车充电站新建</t>
  </si>
  <si>
    <t>闽发改备〔2018〕G11025号</t>
  </si>
  <si>
    <t>尤溪县洋中镇梅峰新城老人门球场旁</t>
  </si>
  <si>
    <t>附件2</t>
  </si>
  <si>
    <t>三明市2017年度充电基础设施奖补资金拟发放计划明细表</t>
  </si>
  <si>
    <t>建设运营单位</t>
  </si>
  <si>
    <t>申请补贴
资金合计
（万元）</t>
  </si>
  <si>
    <t>补贴金额
小计
(万元)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</si>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</sst>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indexed="8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6"/>
      <name val="黑体"/>
      <charset val="134"/>
    </font>
    <font>
      <sz val="20"/>
      <name val="方正小标宋简体"/>
      <charset val="134"/>
    </font>
    <font>
      <b/>
      <sz val="11"/>
      <color indexed="8"/>
      <name val="仿宋_GB2312"/>
      <charset val="134"/>
    </font>
    <font>
      <b/>
      <sz val="11"/>
      <color indexed="8"/>
      <name val="宋体"/>
      <charset val="134"/>
    </font>
    <font>
      <sz val="11"/>
      <name val="Times New Roman"/>
      <charset val="0"/>
    </font>
    <font>
      <sz val="12"/>
      <name val="宋体"/>
      <charset val="134"/>
    </font>
    <font>
      <b/>
      <sz val="12"/>
      <name val="宋体"/>
      <charset val="134"/>
    </font>
    <font>
      <b/>
      <sz val="12"/>
      <color indexed="8"/>
      <name val="仿宋_GB2312"/>
      <charset val="134"/>
    </font>
    <font>
      <sz val="12"/>
      <color indexed="8"/>
      <name val="仿宋_GB2312"/>
      <charset val="134"/>
    </font>
    <font>
      <b/>
      <sz val="13"/>
      <color indexed="62"/>
      <name val="宋体"/>
      <charset val="134"/>
    </font>
    <font>
      <sz val="11"/>
      <color indexed="60"/>
      <name val="宋体"/>
      <charset val="0"/>
    </font>
    <font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9"/>
      <name val="宋体"/>
      <charset val="0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sz val="11"/>
      <color indexed="10"/>
      <name val="宋体"/>
      <charset val="0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u/>
      <sz val="11"/>
      <color indexed="12"/>
      <name val="宋体"/>
      <charset val="0"/>
    </font>
    <font>
      <b/>
      <sz val="11"/>
      <color indexed="8"/>
      <name val="宋体"/>
      <charset val="0"/>
    </font>
    <font>
      <b/>
      <sz val="11"/>
      <color indexed="52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b/>
      <sz val="11"/>
      <color indexed="9"/>
      <name val="宋体"/>
      <charset val="0"/>
    </font>
    <font>
      <b/>
      <sz val="18"/>
      <color indexed="62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1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2" fillId="8" borderId="7" applyNumberFormat="0" applyAlignment="0" applyProtection="0">
      <alignment vertical="center"/>
    </xf>
    <xf numFmtId="0" fontId="25" fillId="8" borderId="6" applyNumberFormat="0" applyAlignment="0" applyProtection="0">
      <alignment vertical="center"/>
    </xf>
    <xf numFmtId="0" fontId="28" fillId="13" borderId="10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AEAD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4"/>
  <sheetViews>
    <sheetView view="pageBreakPreview" zoomScaleNormal="100" zoomScaleSheetLayoutView="100" workbookViewId="0">
      <pane xSplit="1" ySplit="4" topLeftCell="B6" activePane="bottomRight" state="frozen"/>
      <selection/>
      <selection pane="topRight"/>
      <selection pane="bottomLeft"/>
      <selection pane="bottomRight" activeCell="F4" sqref="F4"/>
    </sheetView>
  </sheetViews>
  <sheetFormatPr defaultColWidth="9" defaultRowHeight="14.25"/>
  <cols>
    <col min="1" max="1" width="5.5" style="24" customWidth="1"/>
    <col min="2" max="2" width="12.125" style="24" customWidth="1"/>
    <col min="3" max="3" width="9.5" style="24" customWidth="1"/>
    <col min="4" max="4" width="19.5" style="24" customWidth="1"/>
    <col min="5" max="5" width="14" style="24" customWidth="1"/>
    <col min="6" max="6" width="6" style="24" customWidth="1"/>
    <col min="7" max="7" width="7.5" style="24" customWidth="1"/>
    <col min="8" max="8" width="9" style="24" customWidth="1"/>
    <col min="9" max="9" width="8.625" style="24" customWidth="1"/>
    <col min="10" max="10" width="6.125" style="24" customWidth="1"/>
    <col min="11" max="11" width="7.875" style="24" customWidth="1"/>
    <col min="12" max="12" width="8.875" style="24" customWidth="1"/>
    <col min="13" max="13" width="11.625" style="24" customWidth="1"/>
    <col min="14" max="14" width="11" style="24" customWidth="1"/>
    <col min="15" max="16384" width="9" style="24"/>
  </cols>
  <sheetData>
    <row r="1" s="24" customFormat="1" ht="36" customHeight="1" spans="1:2">
      <c r="A1" s="9" t="s">
        <v>0</v>
      </c>
      <c r="B1" s="9"/>
    </row>
    <row r="2" s="24" customFormat="1" ht="33" customHeight="1" spans="1:14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="25" customFormat="1" ht="20.25" customHeight="1" spans="1:14">
      <c r="A3" s="28" t="s">
        <v>2</v>
      </c>
      <c r="B3" s="28" t="s">
        <v>3</v>
      </c>
      <c r="C3" s="28" t="s">
        <v>4</v>
      </c>
      <c r="D3" s="28" t="s">
        <v>5</v>
      </c>
      <c r="E3" s="28" t="s">
        <v>6</v>
      </c>
      <c r="F3" s="28" t="s">
        <v>7</v>
      </c>
      <c r="G3" s="28"/>
      <c r="H3" s="28"/>
      <c r="I3" s="28"/>
      <c r="J3" s="28" t="s">
        <v>8</v>
      </c>
      <c r="K3" s="28"/>
      <c r="L3" s="28"/>
      <c r="M3" s="28"/>
      <c r="N3" s="28" t="s">
        <v>9</v>
      </c>
    </row>
    <row r="4" s="25" customFormat="1" ht="44.25" customHeight="1" spans="1:14">
      <c r="A4" s="28"/>
      <c r="B4" s="28"/>
      <c r="C4" s="28"/>
      <c r="D4" s="28"/>
      <c r="E4" s="28"/>
      <c r="F4" s="28" t="s">
        <v>10</v>
      </c>
      <c r="G4" s="28" t="s">
        <v>11</v>
      </c>
      <c r="H4" s="28" t="s">
        <v>12</v>
      </c>
      <c r="I4" s="28" t="s">
        <v>13</v>
      </c>
      <c r="J4" s="28" t="s">
        <v>10</v>
      </c>
      <c r="K4" s="28" t="s">
        <v>14</v>
      </c>
      <c r="L4" s="28" t="s">
        <v>12</v>
      </c>
      <c r="M4" s="28" t="s">
        <v>13</v>
      </c>
      <c r="N4" s="28"/>
    </row>
    <row r="5" s="24" customFormat="1" ht="39" customHeight="1" spans="1:14">
      <c r="A5" s="29"/>
      <c r="B5" s="29" t="s">
        <v>15</v>
      </c>
      <c r="C5" s="29"/>
      <c r="D5" s="29"/>
      <c r="E5" s="29"/>
      <c r="F5" s="29">
        <f t="shared" ref="F5:K5" si="0">F6+F10+F19+F23+F25+F27+F29+F31+F33+F35+F38</f>
        <v>162</v>
      </c>
      <c r="G5" s="29">
        <f t="shared" si="0"/>
        <v>959</v>
      </c>
      <c r="H5" s="29"/>
      <c r="I5" s="29">
        <f>I6+I10+I19+I23+I25+I27+I29+I31+I33+I35+I38</f>
        <v>12.9465</v>
      </c>
      <c r="J5" s="29">
        <f>J6+J10+J19+J23+J25+J27+J29+J31+J33+J35+J38</f>
        <v>152</v>
      </c>
      <c r="K5" s="29">
        <f>K6+K10+K19+K23+K25+K27+K29+K31+K33+K35+K38</f>
        <v>12555</v>
      </c>
      <c r="L5" s="29"/>
      <c r="M5" s="29">
        <f>M6+M10+M19+M23+M25+M27+M29+M31+M33+M35+M38</f>
        <v>545.0555</v>
      </c>
      <c r="N5" s="29">
        <f>N6+N10+N19+N23+N25+N27+N29+N31+N33+N35+N38</f>
        <v>559.002</v>
      </c>
    </row>
    <row r="6" s="24" customFormat="1" ht="62" customHeight="1" spans="1:14">
      <c r="A6" s="29">
        <v>1</v>
      </c>
      <c r="B6" s="29"/>
      <c r="C6" s="29"/>
      <c r="D6" s="16" t="s">
        <v>16</v>
      </c>
      <c r="E6" s="29"/>
      <c r="F6" s="29"/>
      <c r="G6" s="29"/>
      <c r="H6" s="29"/>
      <c r="I6" s="29"/>
      <c r="J6" s="29">
        <f t="shared" ref="J6:N6" si="1">SUM(J7:J9)</f>
        <v>53</v>
      </c>
      <c r="K6" s="29">
        <f t="shared" si="1"/>
        <v>6480</v>
      </c>
      <c r="L6" s="29"/>
      <c r="M6" s="29">
        <f>SUM(M7:M9)</f>
        <v>288.36</v>
      </c>
      <c r="N6" s="29">
        <f>SUM(N7:N9)</f>
        <v>288.36</v>
      </c>
    </row>
    <row r="7" s="4" customFormat="1" ht="53" hidden="1" customHeight="1" spans="1:17">
      <c r="A7" s="15">
        <v>1</v>
      </c>
      <c r="B7" s="16" t="s">
        <v>17</v>
      </c>
      <c r="C7" s="16" t="s">
        <v>18</v>
      </c>
      <c r="D7" s="16" t="s">
        <v>16</v>
      </c>
      <c r="E7" s="16" t="s">
        <v>19</v>
      </c>
      <c r="F7" s="15"/>
      <c r="G7" s="15"/>
      <c r="H7" s="15"/>
      <c r="I7" s="15"/>
      <c r="J7" s="15">
        <v>40</v>
      </c>
      <c r="K7" s="15">
        <v>4800</v>
      </c>
      <c r="L7" s="15">
        <v>445</v>
      </c>
      <c r="M7" s="15">
        <v>213.6</v>
      </c>
      <c r="N7" s="15">
        <v>213.6</v>
      </c>
      <c r="P7" s="4">
        <f t="shared" ref="P7:P9" si="2">K7*L7/10000</f>
        <v>213.6</v>
      </c>
      <c r="Q7" s="4">
        <v>213.6</v>
      </c>
    </row>
    <row r="8" s="4" customFormat="1" ht="51" hidden="1" customHeight="1" spans="1:17">
      <c r="A8" s="15">
        <v>2</v>
      </c>
      <c r="B8" s="16" t="s">
        <v>20</v>
      </c>
      <c r="C8" s="16" t="s">
        <v>21</v>
      </c>
      <c r="D8" s="16" t="s">
        <v>16</v>
      </c>
      <c r="E8" s="16" t="s">
        <v>22</v>
      </c>
      <c r="F8" s="15"/>
      <c r="G8" s="15"/>
      <c r="H8" s="15"/>
      <c r="I8" s="15"/>
      <c r="J8" s="15">
        <v>10</v>
      </c>
      <c r="K8" s="15">
        <v>1200</v>
      </c>
      <c r="L8" s="15">
        <v>445</v>
      </c>
      <c r="M8" s="15">
        <v>53.4</v>
      </c>
      <c r="N8" s="15">
        <v>53.4</v>
      </c>
      <c r="P8" s="4">
        <f t="shared" si="2"/>
        <v>53.4</v>
      </c>
      <c r="Q8" s="4">
        <v>53.4</v>
      </c>
    </row>
    <row r="9" s="1" customFormat="1" ht="57" hidden="1" customHeight="1" spans="1:17">
      <c r="A9" s="15">
        <v>12</v>
      </c>
      <c r="B9" s="16" t="s">
        <v>23</v>
      </c>
      <c r="C9" s="16" t="s">
        <v>24</v>
      </c>
      <c r="D9" s="16" t="s">
        <v>16</v>
      </c>
      <c r="E9" s="16" t="s">
        <v>25</v>
      </c>
      <c r="F9" s="15"/>
      <c r="G9" s="15"/>
      <c r="H9" s="15"/>
      <c r="I9" s="15"/>
      <c r="J9" s="15">
        <v>3</v>
      </c>
      <c r="K9" s="15">
        <v>480</v>
      </c>
      <c r="L9" s="15">
        <v>445</v>
      </c>
      <c r="M9" s="15">
        <v>21.36</v>
      </c>
      <c r="N9" s="15">
        <v>21.36</v>
      </c>
      <c r="O9" s="4">
        <f>G9*H9/10000</f>
        <v>0</v>
      </c>
      <c r="P9" s="4">
        <f t="shared" si="2"/>
        <v>21.36</v>
      </c>
      <c r="Q9" s="4">
        <f>O9+P9</f>
        <v>21.36</v>
      </c>
    </row>
    <row r="10" s="26" customFormat="1" ht="59" customHeight="1" spans="1:14">
      <c r="A10" s="30">
        <v>2</v>
      </c>
      <c r="B10" s="30"/>
      <c r="C10" s="30"/>
      <c r="D10" s="16" t="s">
        <v>26</v>
      </c>
      <c r="E10" s="30"/>
      <c r="F10" s="30">
        <f t="shared" ref="F10:K10" si="3">SUM(F11:F18)</f>
        <v>78</v>
      </c>
      <c r="G10" s="30">
        <f t="shared" si="3"/>
        <v>546</v>
      </c>
      <c r="H10" s="30"/>
      <c r="I10" s="30">
        <f>SUM(I11:I18)</f>
        <v>7.371</v>
      </c>
      <c r="J10" s="30">
        <f>SUM(J11:J18)</f>
        <v>35</v>
      </c>
      <c r="K10" s="30">
        <f>SUM(K11:K18)</f>
        <v>735</v>
      </c>
      <c r="L10" s="30"/>
      <c r="M10" s="30">
        <f>SUM(M11:M18)</f>
        <v>32.7075</v>
      </c>
      <c r="N10" s="30">
        <f>SUM(N11:N18)</f>
        <v>40.0785</v>
      </c>
    </row>
    <row r="11" s="4" customFormat="1" ht="57" hidden="1" customHeight="1" spans="1:17">
      <c r="A11" s="15">
        <v>3</v>
      </c>
      <c r="B11" s="16" t="s">
        <v>27</v>
      </c>
      <c r="C11" s="16" t="s">
        <v>28</v>
      </c>
      <c r="D11" s="16" t="s">
        <v>26</v>
      </c>
      <c r="E11" s="16" t="s">
        <v>29</v>
      </c>
      <c r="F11" s="15">
        <v>11</v>
      </c>
      <c r="G11" s="15">
        <v>77</v>
      </c>
      <c r="H11" s="15">
        <v>135</v>
      </c>
      <c r="I11" s="15">
        <v>1.0395</v>
      </c>
      <c r="J11" s="15">
        <v>4</v>
      </c>
      <c r="K11" s="15">
        <v>60</v>
      </c>
      <c r="L11" s="15">
        <v>445</v>
      </c>
      <c r="M11" s="15">
        <v>2.67</v>
      </c>
      <c r="N11" s="15">
        <v>3.7095</v>
      </c>
      <c r="O11" s="4">
        <f t="shared" ref="O11:O18" si="4">G11*H11/10000</f>
        <v>1.0395</v>
      </c>
      <c r="P11" s="4">
        <f t="shared" ref="P10:P18" si="5">K11*L11/10000</f>
        <v>2.67</v>
      </c>
      <c r="Q11" s="4">
        <f t="shared" ref="Q11:Q18" si="6">O11+P11</f>
        <v>3.7095</v>
      </c>
    </row>
    <row r="12" s="4" customFormat="1" ht="54" hidden="1" customHeight="1" spans="1:17">
      <c r="A12" s="15">
        <v>4</v>
      </c>
      <c r="B12" s="16" t="s">
        <v>30</v>
      </c>
      <c r="C12" s="16" t="s">
        <v>28</v>
      </c>
      <c r="D12" s="16" t="s">
        <v>26</v>
      </c>
      <c r="E12" s="16" t="s">
        <v>31</v>
      </c>
      <c r="F12" s="15">
        <v>5</v>
      </c>
      <c r="G12" s="15">
        <v>35</v>
      </c>
      <c r="H12" s="15">
        <v>135</v>
      </c>
      <c r="I12" s="15">
        <v>0.4725</v>
      </c>
      <c r="J12" s="15">
        <v>2</v>
      </c>
      <c r="K12" s="15">
        <v>60</v>
      </c>
      <c r="L12" s="15">
        <v>445</v>
      </c>
      <c r="M12" s="15">
        <v>2.67</v>
      </c>
      <c r="N12" s="15">
        <v>3.1425</v>
      </c>
      <c r="O12" s="4">
        <f t="shared" si="4"/>
        <v>0.4725</v>
      </c>
      <c r="P12" s="4">
        <f t="shared" si="5"/>
        <v>2.67</v>
      </c>
      <c r="Q12" s="4">
        <f t="shared" si="6"/>
        <v>3.1425</v>
      </c>
    </row>
    <row r="13" s="4" customFormat="1" ht="51" hidden="1" customHeight="1" spans="1:17">
      <c r="A13" s="15">
        <v>5</v>
      </c>
      <c r="B13" s="16" t="s">
        <v>32</v>
      </c>
      <c r="C13" s="16" t="s">
        <v>28</v>
      </c>
      <c r="D13" s="16" t="s">
        <v>26</v>
      </c>
      <c r="E13" s="16" t="s">
        <v>33</v>
      </c>
      <c r="F13" s="15">
        <v>12</v>
      </c>
      <c r="G13" s="15">
        <v>84</v>
      </c>
      <c r="H13" s="15">
        <v>135</v>
      </c>
      <c r="I13" s="15">
        <v>1.134</v>
      </c>
      <c r="J13" s="15">
        <v>2</v>
      </c>
      <c r="K13" s="15">
        <v>60</v>
      </c>
      <c r="L13" s="15">
        <v>445</v>
      </c>
      <c r="M13" s="15">
        <v>2.67</v>
      </c>
      <c r="N13" s="15">
        <v>3.804</v>
      </c>
      <c r="O13" s="4">
        <f t="shared" si="4"/>
        <v>1.134</v>
      </c>
      <c r="P13" s="4">
        <f t="shared" si="5"/>
        <v>2.67</v>
      </c>
      <c r="Q13" s="4">
        <f t="shared" si="6"/>
        <v>3.804</v>
      </c>
    </row>
    <row r="14" s="4" customFormat="1" ht="51.75" hidden="1" customHeight="1" spans="1:17">
      <c r="A14" s="15">
        <v>6</v>
      </c>
      <c r="B14" s="16" t="s">
        <v>34</v>
      </c>
      <c r="C14" s="16" t="s">
        <v>35</v>
      </c>
      <c r="D14" s="16" t="s">
        <v>26</v>
      </c>
      <c r="E14" s="16" t="s">
        <v>36</v>
      </c>
      <c r="F14" s="15">
        <v>8</v>
      </c>
      <c r="G14" s="15">
        <v>56</v>
      </c>
      <c r="H14" s="15">
        <v>135</v>
      </c>
      <c r="I14" s="15">
        <v>0.756</v>
      </c>
      <c r="J14" s="15">
        <v>4</v>
      </c>
      <c r="K14" s="15">
        <v>60</v>
      </c>
      <c r="L14" s="15">
        <v>445</v>
      </c>
      <c r="M14" s="15">
        <v>2.67</v>
      </c>
      <c r="N14" s="15">
        <v>3.426</v>
      </c>
      <c r="O14" s="4">
        <f t="shared" si="4"/>
        <v>0.756</v>
      </c>
      <c r="P14" s="4">
        <f t="shared" si="5"/>
        <v>2.67</v>
      </c>
      <c r="Q14" s="4">
        <f t="shared" si="6"/>
        <v>3.426</v>
      </c>
    </row>
    <row r="15" s="4" customFormat="1" ht="55.5" hidden="1" customHeight="1" spans="1:17">
      <c r="A15" s="15">
        <v>7</v>
      </c>
      <c r="B15" s="16" t="s">
        <v>37</v>
      </c>
      <c r="C15" s="16" t="s">
        <v>35</v>
      </c>
      <c r="D15" s="16" t="s">
        <v>26</v>
      </c>
      <c r="E15" s="16" t="s">
        <v>38</v>
      </c>
      <c r="F15" s="15">
        <v>12</v>
      </c>
      <c r="G15" s="15">
        <v>84</v>
      </c>
      <c r="H15" s="15">
        <v>135</v>
      </c>
      <c r="I15" s="15">
        <v>1.134</v>
      </c>
      <c r="J15" s="15">
        <v>8</v>
      </c>
      <c r="K15" s="15">
        <v>240</v>
      </c>
      <c r="L15" s="15">
        <v>445</v>
      </c>
      <c r="M15" s="15">
        <v>10.68</v>
      </c>
      <c r="N15" s="15">
        <v>11.814</v>
      </c>
      <c r="O15" s="4">
        <f t="shared" si="4"/>
        <v>1.134</v>
      </c>
      <c r="P15" s="4">
        <f t="shared" si="5"/>
        <v>10.68</v>
      </c>
      <c r="Q15" s="4">
        <f t="shared" si="6"/>
        <v>11.814</v>
      </c>
    </row>
    <row r="16" s="1" customFormat="1" ht="42" hidden="1" customHeight="1" spans="1:17">
      <c r="A16" s="15">
        <v>9</v>
      </c>
      <c r="B16" s="16" t="s">
        <v>39</v>
      </c>
      <c r="C16" s="16" t="s">
        <v>40</v>
      </c>
      <c r="D16" s="16" t="s">
        <v>26</v>
      </c>
      <c r="E16" s="16" t="s">
        <v>41</v>
      </c>
      <c r="F16" s="15">
        <v>4</v>
      </c>
      <c r="G16" s="15">
        <v>28</v>
      </c>
      <c r="H16" s="15">
        <v>135</v>
      </c>
      <c r="I16" s="15">
        <v>0.378</v>
      </c>
      <c r="J16" s="15">
        <v>4</v>
      </c>
      <c r="K16" s="15">
        <v>60</v>
      </c>
      <c r="L16" s="15">
        <v>445</v>
      </c>
      <c r="M16" s="15">
        <v>2.67</v>
      </c>
      <c r="N16" s="15">
        <f>I16+M16</f>
        <v>3.048</v>
      </c>
      <c r="O16" s="4">
        <f t="shared" si="4"/>
        <v>0.378</v>
      </c>
      <c r="P16" s="4">
        <f t="shared" si="5"/>
        <v>2.67</v>
      </c>
      <c r="Q16" s="4">
        <f t="shared" si="6"/>
        <v>3.048</v>
      </c>
    </row>
    <row r="17" s="1" customFormat="1" ht="51" hidden="1" customHeight="1" spans="1:17">
      <c r="A17" s="15">
        <v>10</v>
      </c>
      <c r="B17" s="16" t="s">
        <v>42</v>
      </c>
      <c r="C17" s="16" t="s">
        <v>40</v>
      </c>
      <c r="D17" s="16" t="s">
        <v>26</v>
      </c>
      <c r="E17" s="16" t="s">
        <v>43</v>
      </c>
      <c r="F17" s="15">
        <v>3</v>
      </c>
      <c r="G17" s="15">
        <v>21</v>
      </c>
      <c r="H17" s="15">
        <v>135</v>
      </c>
      <c r="I17" s="15">
        <v>0.2835</v>
      </c>
      <c r="J17" s="15">
        <v>1</v>
      </c>
      <c r="K17" s="15">
        <v>45</v>
      </c>
      <c r="L17" s="15">
        <v>445</v>
      </c>
      <c r="M17" s="15">
        <v>2.0025</v>
      </c>
      <c r="N17" s="15">
        <f>I17+M17</f>
        <v>2.286</v>
      </c>
      <c r="O17" s="4">
        <f t="shared" si="4"/>
        <v>0.2835</v>
      </c>
      <c r="P17" s="4">
        <f t="shared" si="5"/>
        <v>2.0025</v>
      </c>
      <c r="Q17" s="4">
        <f t="shared" si="6"/>
        <v>2.286</v>
      </c>
    </row>
    <row r="18" s="7" customFormat="1" ht="65" hidden="1" customHeight="1" spans="1:17">
      <c r="A18" s="15">
        <v>19</v>
      </c>
      <c r="B18" s="16" t="s">
        <v>44</v>
      </c>
      <c r="C18" s="16" t="s">
        <v>45</v>
      </c>
      <c r="D18" s="16" t="s">
        <v>26</v>
      </c>
      <c r="E18" s="16" t="s">
        <v>46</v>
      </c>
      <c r="F18" s="15">
        <v>23</v>
      </c>
      <c r="G18" s="15">
        <v>161</v>
      </c>
      <c r="H18" s="15">
        <v>135</v>
      </c>
      <c r="I18" s="15">
        <v>2.1735</v>
      </c>
      <c r="J18" s="15">
        <v>10</v>
      </c>
      <c r="K18" s="15">
        <v>150</v>
      </c>
      <c r="L18" s="15">
        <v>445</v>
      </c>
      <c r="M18" s="15">
        <v>6.675</v>
      </c>
      <c r="N18" s="15">
        <v>8.8485</v>
      </c>
      <c r="O18" s="4">
        <f t="shared" si="4"/>
        <v>2.1735</v>
      </c>
      <c r="P18" s="4">
        <f t="shared" si="5"/>
        <v>6.675</v>
      </c>
      <c r="Q18" s="4">
        <f t="shared" si="6"/>
        <v>8.8485</v>
      </c>
    </row>
    <row r="19" s="26" customFormat="1" ht="63" customHeight="1" spans="1:14">
      <c r="A19" s="30">
        <v>3</v>
      </c>
      <c r="B19" s="30"/>
      <c r="C19" s="30"/>
      <c r="D19" s="16" t="s">
        <v>47</v>
      </c>
      <c r="E19" s="30"/>
      <c r="F19" s="30">
        <f t="shared" ref="F19:K19" si="7">SUM(F20:F22)</f>
        <v>50</v>
      </c>
      <c r="G19" s="30">
        <f t="shared" si="7"/>
        <v>175</v>
      </c>
      <c r="H19" s="30"/>
      <c r="I19" s="30">
        <f>SUM(I20:I22)</f>
        <v>2.3625</v>
      </c>
      <c r="J19" s="30">
        <f>SUM(J20:J22)</f>
        <v>3</v>
      </c>
      <c r="K19" s="30">
        <f>SUM(K20:K22)</f>
        <v>180</v>
      </c>
      <c r="L19" s="30"/>
      <c r="M19" s="30">
        <f>SUM(M20:M22)</f>
        <v>7.128</v>
      </c>
      <c r="N19" s="30">
        <f>SUM(N20:N22)</f>
        <v>9.4905</v>
      </c>
    </row>
    <row r="20" s="4" customFormat="1" ht="66" hidden="1" customHeight="1" spans="1:17">
      <c r="A20" s="15">
        <v>8</v>
      </c>
      <c r="B20" s="16" t="s">
        <v>48</v>
      </c>
      <c r="C20" s="16" t="s">
        <v>49</v>
      </c>
      <c r="D20" s="16" t="s">
        <v>47</v>
      </c>
      <c r="E20" s="16" t="s">
        <v>50</v>
      </c>
      <c r="F20" s="15">
        <v>20</v>
      </c>
      <c r="G20" s="15">
        <v>70</v>
      </c>
      <c r="H20" s="15">
        <v>135</v>
      </c>
      <c r="I20" s="15">
        <v>0.945</v>
      </c>
      <c r="J20" s="15">
        <v>0</v>
      </c>
      <c r="K20" s="15">
        <v>0</v>
      </c>
      <c r="L20" s="15">
        <v>0</v>
      </c>
      <c r="M20" s="15">
        <v>0</v>
      </c>
      <c r="N20" s="15">
        <v>0.945</v>
      </c>
      <c r="O20" s="4">
        <f t="shared" ref="O20:O22" si="8">G20*H20/10000</f>
        <v>0.945</v>
      </c>
      <c r="P20" s="4">
        <f t="shared" ref="P20:P22" si="9">K20*L20/10000</f>
        <v>0</v>
      </c>
      <c r="Q20" s="4">
        <f t="shared" ref="Q20:Q22" si="10">O20+P20</f>
        <v>0.945</v>
      </c>
    </row>
    <row r="21" s="7" customFormat="1" ht="57" hidden="1" customHeight="1" spans="1:17">
      <c r="A21" s="15">
        <v>20</v>
      </c>
      <c r="B21" s="16" t="s">
        <v>51</v>
      </c>
      <c r="C21" s="16" t="s">
        <v>52</v>
      </c>
      <c r="D21" s="16" t="s">
        <v>47</v>
      </c>
      <c r="E21" s="16" t="s">
        <v>53</v>
      </c>
      <c r="F21" s="15">
        <v>30</v>
      </c>
      <c r="G21" s="15">
        <v>105</v>
      </c>
      <c r="H21" s="15">
        <v>135</v>
      </c>
      <c r="I21" s="15">
        <v>1.4175</v>
      </c>
      <c r="J21" s="15"/>
      <c r="K21" s="15"/>
      <c r="L21" s="15"/>
      <c r="M21" s="15"/>
      <c r="N21" s="15">
        <v>1.4175</v>
      </c>
      <c r="O21" s="4">
        <f t="shared" si="8"/>
        <v>1.4175</v>
      </c>
      <c r="P21" s="4">
        <f t="shared" si="9"/>
        <v>0</v>
      </c>
      <c r="Q21" s="4">
        <f t="shared" si="10"/>
        <v>1.4175</v>
      </c>
    </row>
    <row r="22" s="6" customFormat="1" ht="71" hidden="1" customHeight="1" spans="1:17">
      <c r="A22" s="15">
        <v>23</v>
      </c>
      <c r="B22" s="16" t="s">
        <v>54</v>
      </c>
      <c r="C22" s="16" t="s">
        <v>55</v>
      </c>
      <c r="D22" s="16" t="s">
        <v>47</v>
      </c>
      <c r="E22" s="16" t="s">
        <v>56</v>
      </c>
      <c r="F22" s="31"/>
      <c r="G22" s="31"/>
      <c r="H22" s="31"/>
      <c r="I22" s="31"/>
      <c r="J22" s="31">
        <v>3</v>
      </c>
      <c r="K22" s="15">
        <v>180</v>
      </c>
      <c r="L22" s="15">
        <v>396</v>
      </c>
      <c r="M22" s="15">
        <v>7.128</v>
      </c>
      <c r="N22" s="15">
        <v>7.128</v>
      </c>
      <c r="O22" s="4">
        <f t="shared" si="8"/>
        <v>0</v>
      </c>
      <c r="P22" s="4">
        <f t="shared" si="9"/>
        <v>7.128</v>
      </c>
      <c r="Q22" s="4">
        <f t="shared" si="10"/>
        <v>7.128</v>
      </c>
    </row>
    <row r="23" s="6" customFormat="1" ht="60" customHeight="1" spans="1:17">
      <c r="A23" s="15">
        <v>4</v>
      </c>
      <c r="B23" s="16"/>
      <c r="C23" s="16"/>
      <c r="D23" s="16" t="s">
        <v>57</v>
      </c>
      <c r="E23" s="16"/>
      <c r="F23" s="31"/>
      <c r="G23" s="31"/>
      <c r="H23" s="31"/>
      <c r="I23" s="31"/>
      <c r="J23" s="15">
        <f t="shared" ref="J23:N23" si="11">J24</f>
        <v>6</v>
      </c>
      <c r="K23" s="15">
        <f t="shared" si="11"/>
        <v>480</v>
      </c>
      <c r="L23" s="15">
        <f t="shared" si="11"/>
        <v>396</v>
      </c>
      <c r="M23" s="15">
        <f t="shared" si="11"/>
        <v>19.008</v>
      </c>
      <c r="N23" s="15">
        <f t="shared" si="11"/>
        <v>19.008</v>
      </c>
      <c r="O23" s="4"/>
      <c r="P23" s="4"/>
      <c r="Q23" s="4"/>
    </row>
    <row r="24" s="6" customFormat="1" ht="87" hidden="1" customHeight="1" spans="1:17">
      <c r="A24" s="15">
        <v>21</v>
      </c>
      <c r="B24" s="16" t="s">
        <v>58</v>
      </c>
      <c r="C24" s="16" t="s">
        <v>59</v>
      </c>
      <c r="D24" s="16" t="s">
        <v>57</v>
      </c>
      <c r="E24" s="16" t="s">
        <v>60</v>
      </c>
      <c r="F24" s="31"/>
      <c r="G24" s="31"/>
      <c r="H24" s="31"/>
      <c r="I24" s="31"/>
      <c r="J24" s="31">
        <v>6</v>
      </c>
      <c r="K24" s="31">
        <v>480</v>
      </c>
      <c r="L24" s="31">
        <v>396</v>
      </c>
      <c r="M24" s="31">
        <v>19.008</v>
      </c>
      <c r="N24" s="31">
        <v>19.008</v>
      </c>
      <c r="O24" s="4">
        <f t="shared" ref="O24:O28" si="12">G24*H24/10000</f>
        <v>0</v>
      </c>
      <c r="P24" s="4">
        <f t="shared" ref="P24:P28" si="13">K24*L24/10000</f>
        <v>19.008</v>
      </c>
      <c r="Q24" s="4">
        <f t="shared" ref="Q24:Q28" si="14">O24+P24</f>
        <v>19.008</v>
      </c>
    </row>
    <row r="25" s="26" customFormat="1" ht="44" customHeight="1" spans="1:14">
      <c r="A25" s="30">
        <v>5</v>
      </c>
      <c r="B25" s="30"/>
      <c r="C25" s="30"/>
      <c r="D25" s="16" t="s">
        <v>61</v>
      </c>
      <c r="E25" s="30"/>
      <c r="F25" s="30"/>
      <c r="G25" s="30"/>
      <c r="H25" s="30"/>
      <c r="I25" s="30"/>
      <c r="J25" s="30">
        <f t="shared" ref="J25:N25" si="15">J26</f>
        <v>6</v>
      </c>
      <c r="K25" s="30">
        <f t="shared" si="15"/>
        <v>600</v>
      </c>
      <c r="L25" s="30"/>
      <c r="M25" s="30">
        <f>M26</f>
        <v>26.7</v>
      </c>
      <c r="N25" s="30">
        <f>N26</f>
        <v>26.7</v>
      </c>
    </row>
    <row r="26" s="1" customFormat="1" ht="65" hidden="1" customHeight="1" spans="1:17">
      <c r="A26" s="15">
        <v>11</v>
      </c>
      <c r="B26" s="16" t="s">
        <v>62</v>
      </c>
      <c r="C26" s="16" t="s">
        <v>63</v>
      </c>
      <c r="D26" s="16" t="s">
        <v>61</v>
      </c>
      <c r="E26" s="16" t="s">
        <v>64</v>
      </c>
      <c r="F26" s="15"/>
      <c r="G26" s="15"/>
      <c r="H26" s="15"/>
      <c r="I26" s="15"/>
      <c r="J26" s="15">
        <v>6</v>
      </c>
      <c r="K26" s="15">
        <v>600</v>
      </c>
      <c r="L26" s="15">
        <v>445</v>
      </c>
      <c r="M26" s="15">
        <v>26.7</v>
      </c>
      <c r="N26" s="15">
        <v>26.7</v>
      </c>
      <c r="O26" s="4">
        <f>G26*H26/10000</f>
        <v>0</v>
      </c>
      <c r="P26" s="4">
        <f>K26*L26/10000</f>
        <v>26.7</v>
      </c>
      <c r="Q26" s="4">
        <f>O26+P26</f>
        <v>26.7</v>
      </c>
    </row>
    <row r="27" s="26" customFormat="1" ht="63" customHeight="1" spans="1:14">
      <c r="A27" s="30">
        <v>6</v>
      </c>
      <c r="B27" s="30"/>
      <c r="C27" s="30"/>
      <c r="D27" s="16" t="s">
        <v>65</v>
      </c>
      <c r="E27" s="30"/>
      <c r="F27" s="30"/>
      <c r="G27" s="30"/>
      <c r="H27" s="30"/>
      <c r="I27" s="30"/>
      <c r="J27" s="30">
        <f t="shared" ref="J27:N27" si="16">J28</f>
        <v>11</v>
      </c>
      <c r="K27" s="30">
        <f t="shared" si="16"/>
        <v>660</v>
      </c>
      <c r="L27" s="30"/>
      <c r="M27" s="30">
        <f>M28</f>
        <v>29.37</v>
      </c>
      <c r="N27" s="30">
        <f>N28</f>
        <v>29.37</v>
      </c>
    </row>
    <row r="28" s="1" customFormat="1" ht="63" hidden="1" customHeight="1" spans="1:17">
      <c r="A28" s="15">
        <v>13</v>
      </c>
      <c r="B28" s="16" t="s">
        <v>66</v>
      </c>
      <c r="C28" s="16" t="s">
        <v>67</v>
      </c>
      <c r="D28" s="16" t="s">
        <v>65</v>
      </c>
      <c r="E28" s="16" t="s">
        <v>68</v>
      </c>
      <c r="F28" s="15"/>
      <c r="G28" s="15"/>
      <c r="H28" s="15"/>
      <c r="I28" s="15"/>
      <c r="J28" s="15">
        <v>11</v>
      </c>
      <c r="K28" s="15">
        <v>660</v>
      </c>
      <c r="L28" s="15">
        <v>445</v>
      </c>
      <c r="M28" s="15">
        <v>29.37</v>
      </c>
      <c r="N28" s="15">
        <v>29.37</v>
      </c>
      <c r="O28" s="4">
        <f>G28*H28/10000</f>
        <v>0</v>
      </c>
      <c r="P28" s="4">
        <f>K28*L28/10000</f>
        <v>29.37</v>
      </c>
      <c r="Q28" s="4">
        <f>O28+P28</f>
        <v>29.37</v>
      </c>
    </row>
    <row r="29" s="26" customFormat="1" ht="62" customHeight="1" spans="1:14">
      <c r="A29" s="30">
        <v>7</v>
      </c>
      <c r="B29" s="30"/>
      <c r="C29" s="30"/>
      <c r="D29" s="16" t="s">
        <v>69</v>
      </c>
      <c r="E29" s="30"/>
      <c r="F29" s="30"/>
      <c r="G29" s="30"/>
      <c r="H29" s="30"/>
      <c r="I29" s="30"/>
      <c r="J29" s="30">
        <f t="shared" ref="J29:N29" si="17">J30</f>
        <v>6</v>
      </c>
      <c r="K29" s="30">
        <f t="shared" si="17"/>
        <v>720</v>
      </c>
      <c r="L29" s="30"/>
      <c r="M29" s="30">
        <f>M30</f>
        <v>28.512</v>
      </c>
      <c r="N29" s="30">
        <f>N30</f>
        <v>28.512</v>
      </c>
    </row>
    <row r="30" s="1" customFormat="1" ht="65" hidden="1" customHeight="1" spans="1:17">
      <c r="A30" s="15">
        <v>14</v>
      </c>
      <c r="B30" s="16" t="s">
        <v>70</v>
      </c>
      <c r="C30" s="16" t="s">
        <v>71</v>
      </c>
      <c r="D30" s="16" t="s">
        <v>69</v>
      </c>
      <c r="E30" s="16" t="s">
        <v>72</v>
      </c>
      <c r="F30" s="15"/>
      <c r="G30" s="15"/>
      <c r="H30" s="15"/>
      <c r="I30" s="15"/>
      <c r="J30" s="15">
        <v>6</v>
      </c>
      <c r="K30" s="15">
        <v>720</v>
      </c>
      <c r="L30" s="15">
        <v>396</v>
      </c>
      <c r="M30" s="15">
        <v>28.512</v>
      </c>
      <c r="N30" s="15">
        <v>28.512</v>
      </c>
      <c r="O30" s="4">
        <f t="shared" ref="O30:O34" si="18">G30*H30/10000</f>
        <v>0</v>
      </c>
      <c r="P30" s="4">
        <f t="shared" ref="P30:P34" si="19">K30*L30/10000</f>
        <v>28.512</v>
      </c>
      <c r="Q30" s="4">
        <f t="shared" ref="Q30:Q34" si="20">O30+P30</f>
        <v>28.512</v>
      </c>
    </row>
    <row r="31" s="2" customFormat="1" ht="65" customHeight="1" spans="1:17">
      <c r="A31" s="15">
        <v>8</v>
      </c>
      <c r="B31" s="15"/>
      <c r="C31" s="15"/>
      <c r="D31" s="16" t="s">
        <v>73</v>
      </c>
      <c r="E31" s="15"/>
      <c r="F31" s="15"/>
      <c r="G31" s="15"/>
      <c r="H31" s="15"/>
      <c r="I31" s="15"/>
      <c r="J31" s="15">
        <f t="shared" ref="J31:N31" si="21">J32</f>
        <v>6</v>
      </c>
      <c r="K31" s="15">
        <f t="shared" si="21"/>
        <v>720</v>
      </c>
      <c r="L31" s="15"/>
      <c r="M31" s="15">
        <f>M32</f>
        <v>31.04</v>
      </c>
      <c r="N31" s="15">
        <f>N32</f>
        <v>32.04</v>
      </c>
      <c r="O31" s="32"/>
      <c r="P31" s="32"/>
      <c r="Q31" s="32"/>
    </row>
    <row r="32" s="1" customFormat="1" ht="56" hidden="1" customHeight="1" spans="1:17">
      <c r="A32" s="15">
        <v>15</v>
      </c>
      <c r="B32" s="16" t="s">
        <v>74</v>
      </c>
      <c r="C32" s="16" t="s">
        <v>75</v>
      </c>
      <c r="D32" s="16" t="s">
        <v>73</v>
      </c>
      <c r="E32" s="16" t="s">
        <v>76</v>
      </c>
      <c r="F32" s="15"/>
      <c r="G32" s="15"/>
      <c r="H32" s="15"/>
      <c r="I32" s="15"/>
      <c r="J32" s="15">
        <v>6</v>
      </c>
      <c r="K32" s="15">
        <v>720</v>
      </c>
      <c r="L32" s="15">
        <v>445</v>
      </c>
      <c r="M32" s="15">
        <v>31.04</v>
      </c>
      <c r="N32" s="15">
        <v>32.04</v>
      </c>
      <c r="O32" s="4">
        <f>G32*H32/10000</f>
        <v>0</v>
      </c>
      <c r="P32" s="4">
        <f>K32*L32/10000</f>
        <v>32.04</v>
      </c>
      <c r="Q32" s="4">
        <f>O32+P32</f>
        <v>32.04</v>
      </c>
    </row>
    <row r="33" s="2" customFormat="1" ht="56" customHeight="1" spans="1:17">
      <c r="A33" s="15">
        <v>9</v>
      </c>
      <c r="B33" s="15"/>
      <c r="C33" s="15"/>
      <c r="D33" s="16" t="s">
        <v>77</v>
      </c>
      <c r="E33" s="15"/>
      <c r="F33" s="15">
        <f t="shared" ref="F33:K33" si="22">F34</f>
        <v>34</v>
      </c>
      <c r="G33" s="15">
        <f t="shared" si="22"/>
        <v>238</v>
      </c>
      <c r="H33" s="15"/>
      <c r="I33" s="15">
        <f>I34</f>
        <v>3.213</v>
      </c>
      <c r="J33" s="15">
        <f>J34</f>
        <v>6</v>
      </c>
      <c r="K33" s="15">
        <f>K34</f>
        <v>300</v>
      </c>
      <c r="L33" s="15"/>
      <c r="M33" s="15">
        <f>M34</f>
        <v>13.35</v>
      </c>
      <c r="N33" s="15">
        <f>N34</f>
        <v>16.563</v>
      </c>
      <c r="O33" s="32"/>
      <c r="P33" s="32"/>
      <c r="Q33" s="32"/>
    </row>
    <row r="34" s="5" customFormat="1" ht="64" hidden="1" customHeight="1" spans="1:17">
      <c r="A34" s="15">
        <v>16</v>
      </c>
      <c r="B34" s="16" t="s">
        <v>78</v>
      </c>
      <c r="C34" s="16" t="s">
        <v>79</v>
      </c>
      <c r="D34" s="16" t="s">
        <v>77</v>
      </c>
      <c r="E34" s="16" t="s">
        <v>80</v>
      </c>
      <c r="F34" s="15">
        <v>34</v>
      </c>
      <c r="G34" s="15">
        <v>238</v>
      </c>
      <c r="H34" s="15">
        <v>135</v>
      </c>
      <c r="I34" s="15">
        <v>3.213</v>
      </c>
      <c r="J34" s="15">
        <v>6</v>
      </c>
      <c r="K34" s="15">
        <v>300</v>
      </c>
      <c r="L34" s="15">
        <v>445</v>
      </c>
      <c r="M34" s="15">
        <v>13.35</v>
      </c>
      <c r="N34" s="15">
        <f>I34+M34</f>
        <v>16.563</v>
      </c>
      <c r="O34" s="4">
        <f>G34*H34/10000</f>
        <v>3.213</v>
      </c>
      <c r="P34" s="4">
        <f>K34*L34/10000</f>
        <v>13.35</v>
      </c>
      <c r="Q34" s="4">
        <f>O34+P34</f>
        <v>16.563</v>
      </c>
    </row>
    <row r="35" s="27" customFormat="1" ht="64" customHeight="1" spans="1:17">
      <c r="A35" s="15">
        <v>10</v>
      </c>
      <c r="B35" s="15"/>
      <c r="C35" s="15"/>
      <c r="D35" s="16" t="s">
        <v>81</v>
      </c>
      <c r="E35" s="15"/>
      <c r="F35" s="15"/>
      <c r="G35" s="15"/>
      <c r="H35" s="15"/>
      <c r="I35" s="15"/>
      <c r="J35" s="15">
        <f t="shared" ref="J35:N35" si="23">SUM(J36:J37)</f>
        <v>14</v>
      </c>
      <c r="K35" s="15">
        <f t="shared" si="23"/>
        <v>1080</v>
      </c>
      <c r="L35" s="15"/>
      <c r="M35" s="15">
        <f>SUM(M36:M37)</f>
        <v>45.12</v>
      </c>
      <c r="N35" s="15">
        <f>SUM(N36:N37)</f>
        <v>45.12</v>
      </c>
      <c r="O35" s="32"/>
      <c r="P35" s="32"/>
      <c r="Q35" s="32"/>
    </row>
    <row r="36" s="6" customFormat="1" ht="50" hidden="1" customHeight="1" spans="1:17">
      <c r="A36" s="15">
        <v>17</v>
      </c>
      <c r="B36" s="16" t="s">
        <v>82</v>
      </c>
      <c r="C36" s="16" t="s">
        <v>83</v>
      </c>
      <c r="D36" s="16" t="s">
        <v>81</v>
      </c>
      <c r="E36" s="16" t="s">
        <v>84</v>
      </c>
      <c r="F36" s="15"/>
      <c r="G36" s="15"/>
      <c r="H36" s="15"/>
      <c r="I36" s="15"/>
      <c r="J36" s="15">
        <v>6</v>
      </c>
      <c r="K36" s="15">
        <v>600</v>
      </c>
      <c r="L36" s="15">
        <v>396</v>
      </c>
      <c r="M36" s="15">
        <v>23.76</v>
      </c>
      <c r="N36" s="15">
        <v>23.76</v>
      </c>
      <c r="O36" s="4">
        <f t="shared" ref="O36:O39" si="24">G36*H36/10000</f>
        <v>0</v>
      </c>
      <c r="P36" s="4">
        <f t="shared" ref="P36:P39" si="25">K36*L36/10000</f>
        <v>23.76</v>
      </c>
      <c r="Q36" s="4">
        <f t="shared" ref="Q36:Q39" si="26">O36+P36</f>
        <v>23.76</v>
      </c>
    </row>
    <row r="37" s="6" customFormat="1" ht="51" hidden="1" customHeight="1" spans="1:17">
      <c r="A37" s="15">
        <v>18</v>
      </c>
      <c r="B37" s="16" t="s">
        <v>85</v>
      </c>
      <c r="C37" s="16" t="s">
        <v>86</v>
      </c>
      <c r="D37" s="16" t="s">
        <v>81</v>
      </c>
      <c r="E37" s="16" t="s">
        <v>87</v>
      </c>
      <c r="F37" s="31"/>
      <c r="G37" s="31"/>
      <c r="H37" s="31"/>
      <c r="I37" s="31"/>
      <c r="J37" s="15">
        <v>8</v>
      </c>
      <c r="K37" s="15">
        <v>480</v>
      </c>
      <c r="L37" s="15">
        <v>445</v>
      </c>
      <c r="M37" s="15">
        <v>21.36</v>
      </c>
      <c r="N37" s="15">
        <v>21.36</v>
      </c>
      <c r="O37" s="4">
        <f t="shared" si="24"/>
        <v>0</v>
      </c>
      <c r="P37" s="4">
        <f t="shared" si="25"/>
        <v>21.36</v>
      </c>
      <c r="Q37" s="4">
        <f t="shared" si="26"/>
        <v>21.36</v>
      </c>
    </row>
    <row r="38" s="6" customFormat="1" ht="51" customHeight="1" spans="1:17">
      <c r="A38" s="15">
        <v>11</v>
      </c>
      <c r="B38" s="16"/>
      <c r="C38" s="16"/>
      <c r="D38" s="16" t="s">
        <v>88</v>
      </c>
      <c r="E38" s="16"/>
      <c r="F38" s="31"/>
      <c r="G38" s="31"/>
      <c r="H38" s="31"/>
      <c r="I38" s="31"/>
      <c r="J38" s="15">
        <f t="shared" ref="J38:N38" si="27">J39</f>
        <v>6</v>
      </c>
      <c r="K38" s="15">
        <f t="shared" si="27"/>
        <v>600</v>
      </c>
      <c r="L38" s="15"/>
      <c r="M38" s="15">
        <f>M39</f>
        <v>23.76</v>
      </c>
      <c r="N38" s="15">
        <f>N39</f>
        <v>23.76</v>
      </c>
      <c r="O38" s="4"/>
      <c r="P38" s="4"/>
      <c r="Q38" s="4"/>
    </row>
    <row r="39" s="6" customFormat="1" ht="56" hidden="1" customHeight="1" spans="1:17">
      <c r="A39" s="15">
        <v>22</v>
      </c>
      <c r="B39" s="16" t="s">
        <v>89</v>
      </c>
      <c r="C39" s="16" t="s">
        <v>90</v>
      </c>
      <c r="D39" s="16" t="s">
        <v>88</v>
      </c>
      <c r="E39" s="16" t="s">
        <v>91</v>
      </c>
      <c r="F39" s="31"/>
      <c r="G39" s="31"/>
      <c r="H39" s="31"/>
      <c r="I39" s="31"/>
      <c r="J39" s="15">
        <v>6</v>
      </c>
      <c r="K39" s="15">
        <v>600</v>
      </c>
      <c r="L39" s="15">
        <v>396</v>
      </c>
      <c r="M39" s="15">
        <v>23.76</v>
      </c>
      <c r="N39" s="15">
        <v>23.76</v>
      </c>
      <c r="O39" s="4">
        <f>G39*H39/10000</f>
        <v>0</v>
      </c>
      <c r="P39" s="4">
        <f>K39*L39/10000</f>
        <v>23.76</v>
      </c>
      <c r="Q39" s="4">
        <f>O39+P39</f>
        <v>23.76</v>
      </c>
    </row>
    <row r="40" ht="23" customHeight="1"/>
    <row r="41" ht="23" customHeight="1"/>
    <row r="42" ht="23" customHeight="1"/>
    <row r="43" ht="23" customHeight="1"/>
    <row r="44" ht="23" customHeight="1"/>
  </sheetData>
  <mergeCells count="10">
    <mergeCell ref="A1:B1"/>
    <mergeCell ref="A2:N2"/>
    <mergeCell ref="F3:I3"/>
    <mergeCell ref="J3:M3"/>
    <mergeCell ref="A3:A4"/>
    <mergeCell ref="B3:B4"/>
    <mergeCell ref="C3:C4"/>
    <mergeCell ref="D3:D4"/>
    <mergeCell ref="E3:E4"/>
    <mergeCell ref="N3:N4"/>
  </mergeCells>
  <printOptions horizontalCentered="1"/>
  <pageMargins left="0.554166666666667" right="0.55" top="0.786805555555556" bottom="0.786805555555556" header="0.511805555555556" footer="0.511805555555556"/>
  <pageSetup paperSize="9" firstPageNumber="3" orientation="landscape" useFirstPageNumber="1" horizontalDpi="600"/>
  <headerFooter alignWithMargins="0">
    <oddFooter>&amp;C&amp;"宋体"&amp;12&amp;P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9"/>
  <sheetViews>
    <sheetView tabSelected="1" workbookViewId="0">
      <pane xSplit="10" ySplit="4" topLeftCell="K5" activePane="bottomRight" state="frozen"/>
      <selection/>
      <selection pane="topRight"/>
      <selection pane="bottomLeft"/>
      <selection pane="bottomRight" activeCell="O24" sqref="O24"/>
    </sheetView>
  </sheetViews>
  <sheetFormatPr defaultColWidth="9" defaultRowHeight="13.5"/>
  <cols>
    <col min="1" max="1" width="5.5" style="1" customWidth="1"/>
    <col min="2" max="3" width="16.875" style="8" customWidth="1"/>
    <col min="4" max="4" width="18.125" style="8" customWidth="1"/>
    <col min="5" max="5" width="16.625" style="8" customWidth="1"/>
    <col min="6" max="6" width="6" style="2" customWidth="1"/>
    <col min="7" max="7" width="7.5" style="2" customWidth="1"/>
    <col min="8" max="8" width="7.75" style="2" customWidth="1"/>
    <col min="9" max="9" width="8.625" style="2" customWidth="1"/>
    <col min="10" max="10" width="6.125" style="2" customWidth="1"/>
    <col min="11" max="11" width="7.875" style="2" customWidth="1"/>
    <col min="12" max="12" width="8.875" style="2" customWidth="1"/>
    <col min="13" max="13" width="10.5" style="2" customWidth="1"/>
    <col min="14" max="14" width="11" style="2" customWidth="1"/>
    <col min="15" max="15" width="33.25" style="1" customWidth="1"/>
    <col min="16" max="16384" width="9" style="1"/>
  </cols>
  <sheetData>
    <row r="1" ht="24" customHeight="1" spans="1:2">
      <c r="A1" s="9" t="s">
        <v>92</v>
      </c>
      <c r="B1" s="9"/>
    </row>
    <row r="2" s="1" customFormat="1" ht="33" customHeight="1" spans="1:14">
      <c r="A2" s="10" t="s">
        <v>93</v>
      </c>
      <c r="B2" s="11"/>
      <c r="C2" s="11"/>
      <c r="D2" s="11"/>
      <c r="E2" s="11"/>
      <c r="F2" s="10"/>
      <c r="G2" s="10"/>
      <c r="H2" s="10"/>
      <c r="I2" s="10"/>
      <c r="J2" s="10"/>
      <c r="K2" s="10"/>
      <c r="L2" s="10"/>
      <c r="M2" s="10"/>
      <c r="N2" s="10"/>
    </row>
    <row r="3" s="2" customFormat="1" ht="20.25" customHeight="1" spans="1:14">
      <c r="A3" s="12" t="s">
        <v>2</v>
      </c>
      <c r="B3" s="12" t="s">
        <v>3</v>
      </c>
      <c r="C3" s="12" t="s">
        <v>4</v>
      </c>
      <c r="D3" s="12" t="s">
        <v>94</v>
      </c>
      <c r="E3" s="12" t="s">
        <v>6</v>
      </c>
      <c r="F3" s="12" t="s">
        <v>7</v>
      </c>
      <c r="G3" s="12"/>
      <c r="H3" s="12"/>
      <c r="I3" s="12"/>
      <c r="J3" s="12" t="s">
        <v>8</v>
      </c>
      <c r="K3" s="12"/>
      <c r="L3" s="12"/>
      <c r="M3" s="12"/>
      <c r="N3" s="12" t="s">
        <v>95</v>
      </c>
    </row>
    <row r="4" s="2" customFormat="1" ht="44.25" customHeight="1" spans="1:14">
      <c r="A4" s="12"/>
      <c r="B4" s="12"/>
      <c r="C4" s="12"/>
      <c r="D4" s="12"/>
      <c r="E4" s="12"/>
      <c r="F4" s="12" t="s">
        <v>10</v>
      </c>
      <c r="G4" s="12" t="s">
        <v>14</v>
      </c>
      <c r="H4" s="12" t="s">
        <v>12</v>
      </c>
      <c r="I4" s="12" t="s">
        <v>13</v>
      </c>
      <c r="J4" s="12" t="s">
        <v>10</v>
      </c>
      <c r="K4" s="12" t="s">
        <v>11</v>
      </c>
      <c r="L4" s="12" t="s">
        <v>12</v>
      </c>
      <c r="M4" s="12" t="s">
        <v>96</v>
      </c>
      <c r="N4" s="12"/>
    </row>
    <row r="5" s="3" customFormat="1" ht="30" customHeight="1" spans="1:14">
      <c r="A5" s="13"/>
      <c r="B5" s="13" t="s">
        <v>97</v>
      </c>
      <c r="C5" s="14"/>
      <c r="D5" s="14"/>
      <c r="E5" s="14"/>
      <c r="F5" s="13">
        <f t="shared" ref="F5:K5" si="0">SUM(F6:F28)</f>
        <v>162</v>
      </c>
      <c r="G5" s="13">
        <f t="shared" si="0"/>
        <v>959</v>
      </c>
      <c r="H5" s="13"/>
      <c r="I5" s="13">
        <f>SUM(I6:I28)</f>
        <v>12.9465</v>
      </c>
      <c r="J5" s="13">
        <f>SUM(J6:J28)</f>
        <v>152</v>
      </c>
      <c r="K5" s="13">
        <f>SUM(K6:K28)</f>
        <v>12555</v>
      </c>
      <c r="L5" s="13"/>
      <c r="M5" s="13">
        <f>SUM(M6:M28)</f>
        <v>545.0555</v>
      </c>
      <c r="N5" s="13">
        <f>SUM(N6:N28)</f>
        <v>559.002</v>
      </c>
    </row>
    <row r="6" s="4" customFormat="1" ht="53" customHeight="1" spans="1:14">
      <c r="A6" s="15">
        <v>1</v>
      </c>
      <c r="B6" s="16" t="s">
        <v>17</v>
      </c>
      <c r="C6" s="16" t="s">
        <v>18</v>
      </c>
      <c r="D6" s="16" t="s">
        <v>16</v>
      </c>
      <c r="E6" s="16" t="s">
        <v>19</v>
      </c>
      <c r="F6" s="15"/>
      <c r="G6" s="15"/>
      <c r="H6" s="15"/>
      <c r="I6" s="15"/>
      <c r="J6" s="15">
        <v>40</v>
      </c>
      <c r="K6" s="15">
        <v>4800</v>
      </c>
      <c r="L6" s="15">
        <v>445</v>
      </c>
      <c r="M6" s="15">
        <v>213.6</v>
      </c>
      <c r="N6" s="15">
        <v>213.6</v>
      </c>
    </row>
    <row r="7" s="4" customFormat="1" ht="51" customHeight="1" spans="1:14">
      <c r="A7" s="15">
        <v>2</v>
      </c>
      <c r="B7" s="16" t="s">
        <v>20</v>
      </c>
      <c r="C7" s="16" t="s">
        <v>21</v>
      </c>
      <c r="D7" s="16" t="s">
        <v>16</v>
      </c>
      <c r="E7" s="16" t="s">
        <v>22</v>
      </c>
      <c r="F7" s="15"/>
      <c r="G7" s="15"/>
      <c r="H7" s="15"/>
      <c r="I7" s="15"/>
      <c r="J7" s="15">
        <v>10</v>
      </c>
      <c r="K7" s="15">
        <v>1200</v>
      </c>
      <c r="L7" s="15">
        <v>445</v>
      </c>
      <c r="M7" s="15">
        <v>53.4</v>
      </c>
      <c r="N7" s="15">
        <v>53.4</v>
      </c>
    </row>
    <row r="8" s="4" customFormat="1" ht="49" customHeight="1" spans="1:14">
      <c r="A8" s="15">
        <v>3</v>
      </c>
      <c r="B8" s="16" t="s">
        <v>27</v>
      </c>
      <c r="C8" s="16" t="s">
        <v>28</v>
      </c>
      <c r="D8" s="16" t="s">
        <v>26</v>
      </c>
      <c r="E8" s="16" t="s">
        <v>29</v>
      </c>
      <c r="F8" s="15">
        <v>11</v>
      </c>
      <c r="G8" s="15">
        <v>77</v>
      </c>
      <c r="H8" s="15">
        <v>135</v>
      </c>
      <c r="I8" s="15">
        <v>1.0395</v>
      </c>
      <c r="J8" s="15">
        <v>4</v>
      </c>
      <c r="K8" s="15">
        <v>60</v>
      </c>
      <c r="L8" s="15">
        <v>445</v>
      </c>
      <c r="M8" s="15">
        <v>2.67</v>
      </c>
      <c r="N8" s="15">
        <v>3.7095</v>
      </c>
    </row>
    <row r="9" s="4" customFormat="1" ht="45" customHeight="1" spans="1:14">
      <c r="A9" s="15">
        <v>4</v>
      </c>
      <c r="B9" s="16" t="s">
        <v>30</v>
      </c>
      <c r="C9" s="16" t="s">
        <v>28</v>
      </c>
      <c r="D9" s="16" t="s">
        <v>26</v>
      </c>
      <c r="E9" s="16" t="s">
        <v>31</v>
      </c>
      <c r="F9" s="15">
        <v>5</v>
      </c>
      <c r="G9" s="15">
        <v>35</v>
      </c>
      <c r="H9" s="15">
        <v>135</v>
      </c>
      <c r="I9" s="15">
        <v>0.4725</v>
      </c>
      <c r="J9" s="15">
        <v>2</v>
      </c>
      <c r="K9" s="15">
        <v>60</v>
      </c>
      <c r="L9" s="15">
        <v>445</v>
      </c>
      <c r="M9" s="15">
        <v>2.67</v>
      </c>
      <c r="N9" s="15">
        <v>3.1425</v>
      </c>
    </row>
    <row r="10" s="4" customFormat="1" ht="44" customHeight="1" spans="1:14">
      <c r="A10" s="15">
        <v>5</v>
      </c>
      <c r="B10" s="16" t="s">
        <v>32</v>
      </c>
      <c r="C10" s="16" t="s">
        <v>28</v>
      </c>
      <c r="D10" s="16" t="s">
        <v>26</v>
      </c>
      <c r="E10" s="16" t="s">
        <v>33</v>
      </c>
      <c r="F10" s="15">
        <v>12</v>
      </c>
      <c r="G10" s="15">
        <v>84</v>
      </c>
      <c r="H10" s="15">
        <v>135</v>
      </c>
      <c r="I10" s="15">
        <v>1.134</v>
      </c>
      <c r="J10" s="15">
        <v>2</v>
      </c>
      <c r="K10" s="15">
        <v>60</v>
      </c>
      <c r="L10" s="15">
        <v>445</v>
      </c>
      <c r="M10" s="15">
        <v>2.67</v>
      </c>
      <c r="N10" s="15">
        <v>3.804</v>
      </c>
    </row>
    <row r="11" s="4" customFormat="1" ht="44" customHeight="1" spans="1:14">
      <c r="A11" s="15">
        <v>6</v>
      </c>
      <c r="B11" s="16" t="s">
        <v>34</v>
      </c>
      <c r="C11" s="16" t="s">
        <v>35</v>
      </c>
      <c r="D11" s="16" t="s">
        <v>26</v>
      </c>
      <c r="E11" s="16" t="s">
        <v>36</v>
      </c>
      <c r="F11" s="15">
        <v>8</v>
      </c>
      <c r="G11" s="15">
        <v>56</v>
      </c>
      <c r="H11" s="15">
        <v>135</v>
      </c>
      <c r="I11" s="15">
        <v>0.756</v>
      </c>
      <c r="J11" s="15">
        <v>4</v>
      </c>
      <c r="K11" s="15">
        <v>60</v>
      </c>
      <c r="L11" s="15">
        <v>445</v>
      </c>
      <c r="M11" s="15">
        <v>2.67</v>
      </c>
      <c r="N11" s="15">
        <v>3.426</v>
      </c>
    </row>
    <row r="12" s="4" customFormat="1" ht="48" customHeight="1" spans="1:14">
      <c r="A12" s="15">
        <v>7</v>
      </c>
      <c r="B12" s="16" t="s">
        <v>37</v>
      </c>
      <c r="C12" s="16" t="s">
        <v>35</v>
      </c>
      <c r="D12" s="16" t="s">
        <v>26</v>
      </c>
      <c r="E12" s="16" t="s">
        <v>38</v>
      </c>
      <c r="F12" s="15">
        <v>12</v>
      </c>
      <c r="G12" s="15">
        <v>84</v>
      </c>
      <c r="H12" s="15">
        <v>135</v>
      </c>
      <c r="I12" s="15">
        <v>1.134</v>
      </c>
      <c r="J12" s="15">
        <v>8</v>
      </c>
      <c r="K12" s="15">
        <v>240</v>
      </c>
      <c r="L12" s="15">
        <v>445</v>
      </c>
      <c r="M12" s="15">
        <v>10.68</v>
      </c>
      <c r="N12" s="15">
        <v>11.814</v>
      </c>
    </row>
    <row r="13" s="4" customFormat="1" ht="54" customHeight="1" spans="1:14">
      <c r="A13" s="15">
        <v>8</v>
      </c>
      <c r="B13" s="16" t="s">
        <v>48</v>
      </c>
      <c r="C13" s="16" t="s">
        <v>49</v>
      </c>
      <c r="D13" s="16" t="s">
        <v>47</v>
      </c>
      <c r="E13" s="16" t="s">
        <v>50</v>
      </c>
      <c r="F13" s="15">
        <v>20</v>
      </c>
      <c r="G13" s="15">
        <v>70</v>
      </c>
      <c r="H13" s="15">
        <v>135</v>
      </c>
      <c r="I13" s="15">
        <v>0.945</v>
      </c>
      <c r="J13" s="15">
        <v>0</v>
      </c>
      <c r="K13" s="15">
        <v>0</v>
      </c>
      <c r="L13" s="15">
        <v>0</v>
      </c>
      <c r="M13" s="15">
        <v>0</v>
      </c>
      <c r="N13" s="15">
        <v>0.945</v>
      </c>
    </row>
    <row r="14" s="1" customFormat="1" ht="39" customHeight="1" spans="1:14">
      <c r="A14" s="15">
        <v>9</v>
      </c>
      <c r="B14" s="16" t="s">
        <v>39</v>
      </c>
      <c r="C14" s="16" t="s">
        <v>40</v>
      </c>
      <c r="D14" s="16" t="s">
        <v>26</v>
      </c>
      <c r="E14" s="16" t="s">
        <v>41</v>
      </c>
      <c r="F14" s="15">
        <v>4</v>
      </c>
      <c r="G14" s="15">
        <v>28</v>
      </c>
      <c r="H14" s="15">
        <v>135</v>
      </c>
      <c r="I14" s="15">
        <v>0.378</v>
      </c>
      <c r="J14" s="15">
        <v>4</v>
      </c>
      <c r="K14" s="15">
        <v>60</v>
      </c>
      <c r="L14" s="15">
        <v>445</v>
      </c>
      <c r="M14" s="15">
        <v>2.67</v>
      </c>
      <c r="N14" s="15">
        <f>I14+M14</f>
        <v>3.048</v>
      </c>
    </row>
    <row r="15" s="1" customFormat="1" ht="51" customHeight="1" spans="1:14">
      <c r="A15" s="15">
        <v>10</v>
      </c>
      <c r="B15" s="16" t="s">
        <v>42</v>
      </c>
      <c r="C15" s="16" t="s">
        <v>40</v>
      </c>
      <c r="D15" s="16" t="s">
        <v>26</v>
      </c>
      <c r="E15" s="16" t="s">
        <v>43</v>
      </c>
      <c r="F15" s="15">
        <v>3</v>
      </c>
      <c r="G15" s="15">
        <v>21</v>
      </c>
      <c r="H15" s="15">
        <v>135</v>
      </c>
      <c r="I15" s="15">
        <v>0.2835</v>
      </c>
      <c r="J15" s="15">
        <v>1</v>
      </c>
      <c r="K15" s="15">
        <v>45</v>
      </c>
      <c r="L15" s="15">
        <v>445</v>
      </c>
      <c r="M15" s="15">
        <v>2.0025</v>
      </c>
      <c r="N15" s="15">
        <f>I15+M15</f>
        <v>2.286</v>
      </c>
    </row>
    <row r="16" s="1" customFormat="1" ht="39" customHeight="1" spans="1:14">
      <c r="A16" s="15">
        <v>11</v>
      </c>
      <c r="B16" s="16" t="s">
        <v>62</v>
      </c>
      <c r="C16" s="16" t="s">
        <v>63</v>
      </c>
      <c r="D16" s="16" t="s">
        <v>61</v>
      </c>
      <c r="E16" s="16" t="s">
        <v>64</v>
      </c>
      <c r="F16" s="15"/>
      <c r="G16" s="15"/>
      <c r="H16" s="15"/>
      <c r="I16" s="15"/>
      <c r="J16" s="15">
        <v>6</v>
      </c>
      <c r="K16" s="15">
        <v>600</v>
      </c>
      <c r="L16" s="15">
        <v>445</v>
      </c>
      <c r="M16" s="15">
        <v>26.7</v>
      </c>
      <c r="N16" s="15">
        <v>26.7</v>
      </c>
    </row>
    <row r="17" s="1" customFormat="1" ht="50" customHeight="1" spans="1:14">
      <c r="A17" s="15">
        <v>12</v>
      </c>
      <c r="B17" s="17" t="s">
        <v>23</v>
      </c>
      <c r="C17" s="17" t="s">
        <v>24</v>
      </c>
      <c r="D17" s="17" t="s">
        <v>16</v>
      </c>
      <c r="E17" s="17" t="s">
        <v>25</v>
      </c>
      <c r="F17" s="18"/>
      <c r="G17" s="18"/>
      <c r="H17" s="18"/>
      <c r="I17" s="18"/>
      <c r="J17" s="18">
        <v>3</v>
      </c>
      <c r="K17" s="18">
        <v>480</v>
      </c>
      <c r="L17" s="18">
        <v>445</v>
      </c>
      <c r="M17" s="18">
        <v>21.36</v>
      </c>
      <c r="N17" s="18">
        <v>21.36</v>
      </c>
    </row>
    <row r="18" s="1" customFormat="1" ht="43" customHeight="1" spans="1:14">
      <c r="A18" s="15">
        <v>13</v>
      </c>
      <c r="B18" s="16" t="s">
        <v>66</v>
      </c>
      <c r="C18" s="16" t="s">
        <v>67</v>
      </c>
      <c r="D18" s="16" t="s">
        <v>65</v>
      </c>
      <c r="E18" s="16" t="s">
        <v>68</v>
      </c>
      <c r="F18" s="15"/>
      <c r="G18" s="15"/>
      <c r="H18" s="15"/>
      <c r="I18" s="15"/>
      <c r="J18" s="15">
        <v>11</v>
      </c>
      <c r="K18" s="15">
        <v>660</v>
      </c>
      <c r="L18" s="15">
        <v>445</v>
      </c>
      <c r="M18" s="15">
        <v>29.37</v>
      </c>
      <c r="N18" s="15">
        <v>29.37</v>
      </c>
    </row>
    <row r="19" s="1" customFormat="1" ht="42" customHeight="1" spans="1:14">
      <c r="A19" s="15">
        <v>14</v>
      </c>
      <c r="B19" s="16" t="s">
        <v>70</v>
      </c>
      <c r="C19" s="16" t="s">
        <v>71</v>
      </c>
      <c r="D19" s="16" t="s">
        <v>69</v>
      </c>
      <c r="E19" s="16" t="s">
        <v>72</v>
      </c>
      <c r="F19" s="15"/>
      <c r="G19" s="15"/>
      <c r="H19" s="15"/>
      <c r="I19" s="15"/>
      <c r="J19" s="15">
        <v>6</v>
      </c>
      <c r="K19" s="15">
        <v>720</v>
      </c>
      <c r="L19" s="15">
        <v>396</v>
      </c>
      <c r="M19" s="15">
        <v>28.512</v>
      </c>
      <c r="N19" s="15">
        <v>28.512</v>
      </c>
    </row>
    <row r="20" s="1" customFormat="1" ht="46" customHeight="1" spans="1:14">
      <c r="A20" s="15">
        <v>15</v>
      </c>
      <c r="B20" s="16" t="s">
        <v>74</v>
      </c>
      <c r="C20" s="16" t="s">
        <v>75</v>
      </c>
      <c r="D20" s="16" t="s">
        <v>73</v>
      </c>
      <c r="E20" s="16" t="s">
        <v>76</v>
      </c>
      <c r="F20" s="15"/>
      <c r="G20" s="15"/>
      <c r="H20" s="15"/>
      <c r="I20" s="15"/>
      <c r="J20" s="15">
        <v>6</v>
      </c>
      <c r="K20" s="15">
        <v>720</v>
      </c>
      <c r="L20" s="15">
        <v>445</v>
      </c>
      <c r="M20" s="15">
        <v>31.04</v>
      </c>
      <c r="N20" s="15">
        <v>32.04</v>
      </c>
    </row>
    <row r="21" s="5" customFormat="1" ht="63" customHeight="1" spans="1:14">
      <c r="A21" s="15">
        <v>16</v>
      </c>
      <c r="B21" s="16" t="s">
        <v>78</v>
      </c>
      <c r="C21" s="16" t="s">
        <v>79</v>
      </c>
      <c r="D21" s="16" t="s">
        <v>77</v>
      </c>
      <c r="E21" s="16" t="s">
        <v>80</v>
      </c>
      <c r="F21" s="19">
        <v>34</v>
      </c>
      <c r="G21" s="15">
        <v>238</v>
      </c>
      <c r="H21" s="15">
        <v>135</v>
      </c>
      <c r="I21" s="15">
        <v>3.213</v>
      </c>
      <c r="J21" s="15">
        <v>6</v>
      </c>
      <c r="K21" s="15">
        <v>300</v>
      </c>
      <c r="L21" s="15">
        <v>445</v>
      </c>
      <c r="M21" s="15">
        <v>13.35</v>
      </c>
      <c r="N21" s="15">
        <f>I21+M21</f>
        <v>16.563</v>
      </c>
    </row>
    <row r="22" s="6" customFormat="1" ht="50" customHeight="1" spans="1:14">
      <c r="A22" s="15">
        <v>17</v>
      </c>
      <c r="B22" s="16" t="s">
        <v>82</v>
      </c>
      <c r="C22" s="16" t="s">
        <v>83</v>
      </c>
      <c r="D22" s="16" t="s">
        <v>81</v>
      </c>
      <c r="E22" s="16" t="s">
        <v>84</v>
      </c>
      <c r="F22" s="15"/>
      <c r="G22" s="15"/>
      <c r="H22" s="15"/>
      <c r="I22" s="15"/>
      <c r="J22" s="15">
        <v>6</v>
      </c>
      <c r="K22" s="15">
        <v>600</v>
      </c>
      <c r="L22" s="15">
        <v>396</v>
      </c>
      <c r="M22" s="15">
        <v>23.76</v>
      </c>
      <c r="N22" s="15">
        <v>23.76</v>
      </c>
    </row>
    <row r="23" s="6" customFormat="1" ht="51" customHeight="1" spans="1:14">
      <c r="A23" s="15">
        <v>18</v>
      </c>
      <c r="B23" s="16" t="s">
        <v>85</v>
      </c>
      <c r="C23" s="16" t="s">
        <v>86</v>
      </c>
      <c r="D23" s="16" t="s">
        <v>81</v>
      </c>
      <c r="E23" s="16" t="s">
        <v>87</v>
      </c>
      <c r="F23" s="20"/>
      <c r="G23" s="20"/>
      <c r="H23" s="20"/>
      <c r="I23" s="20"/>
      <c r="J23" s="15">
        <v>8</v>
      </c>
      <c r="K23" s="15">
        <v>480</v>
      </c>
      <c r="L23" s="15">
        <v>445</v>
      </c>
      <c r="M23" s="15">
        <v>21.36</v>
      </c>
      <c r="N23" s="15">
        <v>21.36</v>
      </c>
    </row>
    <row r="24" s="7" customFormat="1" ht="52" customHeight="1" spans="1:14">
      <c r="A24" s="15">
        <v>19</v>
      </c>
      <c r="B24" s="16" t="s">
        <v>44</v>
      </c>
      <c r="C24" s="16" t="s">
        <v>45</v>
      </c>
      <c r="D24" s="16" t="s">
        <v>26</v>
      </c>
      <c r="E24" s="16" t="s">
        <v>46</v>
      </c>
      <c r="F24" s="15">
        <v>23</v>
      </c>
      <c r="G24" s="15">
        <v>161</v>
      </c>
      <c r="H24" s="15">
        <v>135</v>
      </c>
      <c r="I24" s="15">
        <v>2.1735</v>
      </c>
      <c r="J24" s="15">
        <v>10</v>
      </c>
      <c r="K24" s="15">
        <v>150</v>
      </c>
      <c r="L24" s="15">
        <v>445</v>
      </c>
      <c r="M24" s="15">
        <v>6.675</v>
      </c>
      <c r="N24" s="15">
        <v>8.8485</v>
      </c>
    </row>
    <row r="25" s="7" customFormat="1" ht="50" customHeight="1" spans="1:14">
      <c r="A25" s="15">
        <v>20</v>
      </c>
      <c r="B25" s="16" t="s">
        <v>51</v>
      </c>
      <c r="C25" s="16" t="s">
        <v>52</v>
      </c>
      <c r="D25" s="16" t="s">
        <v>47</v>
      </c>
      <c r="E25" s="16" t="s">
        <v>53</v>
      </c>
      <c r="F25" s="15">
        <v>30</v>
      </c>
      <c r="G25" s="15">
        <v>105</v>
      </c>
      <c r="H25" s="15">
        <v>135</v>
      </c>
      <c r="I25" s="15">
        <v>1.4175</v>
      </c>
      <c r="J25" s="15"/>
      <c r="K25" s="15"/>
      <c r="L25" s="15"/>
      <c r="M25" s="15"/>
      <c r="N25" s="15">
        <v>1.4175</v>
      </c>
    </row>
    <row r="26" s="6" customFormat="1" ht="67" customHeight="1" spans="1:14">
      <c r="A26" s="15">
        <v>21</v>
      </c>
      <c r="B26" s="16" t="s">
        <v>58</v>
      </c>
      <c r="C26" s="16" t="s">
        <v>59</v>
      </c>
      <c r="D26" s="16" t="s">
        <v>57</v>
      </c>
      <c r="E26" s="16" t="s">
        <v>60</v>
      </c>
      <c r="F26" s="20"/>
      <c r="G26" s="20"/>
      <c r="H26" s="20"/>
      <c r="I26" s="20"/>
      <c r="J26" s="20">
        <v>6</v>
      </c>
      <c r="K26" s="20">
        <v>480</v>
      </c>
      <c r="L26" s="20">
        <v>396</v>
      </c>
      <c r="M26" s="20">
        <v>19.008</v>
      </c>
      <c r="N26" s="20">
        <v>19.008</v>
      </c>
    </row>
    <row r="27" s="6" customFormat="1" ht="49" customHeight="1" spans="1:15">
      <c r="A27" s="15">
        <v>22</v>
      </c>
      <c r="B27" s="16" t="s">
        <v>89</v>
      </c>
      <c r="C27" s="16" t="s">
        <v>90</v>
      </c>
      <c r="D27" s="16" t="s">
        <v>88</v>
      </c>
      <c r="E27" s="16" t="s">
        <v>91</v>
      </c>
      <c r="F27" s="20"/>
      <c r="G27" s="20"/>
      <c r="H27" s="20"/>
      <c r="I27" s="20"/>
      <c r="J27" s="15">
        <v>6</v>
      </c>
      <c r="K27" s="15">
        <v>600</v>
      </c>
      <c r="L27" s="15">
        <v>396</v>
      </c>
      <c r="M27" s="15">
        <v>23.76</v>
      </c>
      <c r="N27" s="15">
        <v>23.76</v>
      </c>
      <c r="O27" s="1"/>
    </row>
    <row r="28" s="6" customFormat="1" ht="51" customHeight="1" spans="1:14">
      <c r="A28" s="15">
        <v>23</v>
      </c>
      <c r="B28" s="16" t="s">
        <v>54</v>
      </c>
      <c r="C28" s="16" t="s">
        <v>55</v>
      </c>
      <c r="D28" s="16" t="s">
        <v>47</v>
      </c>
      <c r="E28" s="16" t="s">
        <v>56</v>
      </c>
      <c r="F28" s="20"/>
      <c r="G28" s="20"/>
      <c r="H28" s="20"/>
      <c r="I28" s="20"/>
      <c r="J28" s="20">
        <v>3</v>
      </c>
      <c r="K28" s="15">
        <v>180</v>
      </c>
      <c r="L28" s="15">
        <v>396</v>
      </c>
      <c r="M28" s="15">
        <v>7.128</v>
      </c>
      <c r="N28" s="15">
        <v>7.128</v>
      </c>
    </row>
    <row r="29" s="1" customFormat="1" ht="30" customHeight="1" spans="1:14">
      <c r="A29" s="21"/>
      <c r="B29" s="22"/>
      <c r="C29" s="22"/>
      <c r="D29" s="22"/>
      <c r="E29" s="22"/>
      <c r="F29" s="23"/>
      <c r="G29" s="23"/>
      <c r="H29" s="23"/>
      <c r="I29" s="23"/>
      <c r="J29" s="23"/>
      <c r="K29" s="23"/>
      <c r="L29" s="23"/>
      <c r="M29" s="23"/>
      <c r="N29" s="23"/>
    </row>
  </sheetData>
  <autoFilter ref="A4:N28"/>
  <mergeCells count="10">
    <mergeCell ref="A1:B1"/>
    <mergeCell ref="A2:N2"/>
    <mergeCell ref="F3:I3"/>
    <mergeCell ref="J3:M3"/>
    <mergeCell ref="A3:A4"/>
    <mergeCell ref="B3:B4"/>
    <mergeCell ref="C3:C4"/>
    <mergeCell ref="D3:D4"/>
    <mergeCell ref="E3:E4"/>
    <mergeCell ref="N3:N4"/>
  </mergeCells>
  <printOptions horizontalCentered="1"/>
  <pageMargins left="0.471527777777778" right="0.354166666666667" top="0.786805555555556" bottom="0.786805555555556" header="0.511805555555556" footer="0.511805555555556"/>
  <pageSetup paperSize="9" scale="95" firstPageNumber="5" orientation="landscape" useFirstPageNumber="1" horizontalDpi="600"/>
  <headerFooter alignWithMargins="0">
    <oddFooter>&amp;C&amp;"宋体"&amp;12&amp;P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</vt:lpstr>
      <vt:lpstr>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2018-07-12T14:55:00Z</dcterms:created>
  <dcterms:modified xsi:type="dcterms:W3CDTF">2018-07-12T07:50:16Z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